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0F8108C0-455C-4CE1-BA84-17E320006EEC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5" i="2"/>
  <c r="B9" i="2" l="1"/>
  <c r="B31" i="2"/>
  <c r="B38" i="2"/>
  <c r="B41" i="2"/>
  <c r="B60" i="2"/>
  <c r="C9" i="2"/>
  <c r="C17" i="2"/>
  <c r="C25" i="2"/>
  <c r="C31" i="2"/>
  <c r="C38" i="2"/>
  <c r="C41" i="2"/>
  <c r="C60" i="2"/>
  <c r="B47" i="2" l="1"/>
  <c r="C47" i="2"/>
  <c r="C62" i="2" s="1"/>
  <c r="B62" i="2" l="1"/>
  <c r="F6" i="2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79" i="2" l="1"/>
  <c r="E47" i="2"/>
  <c r="F47" i="2"/>
  <c r="F59" i="2" s="1"/>
  <c r="F81" i="2" s="1"/>
  <c r="E59" i="2" l="1"/>
  <c r="E81" i="2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<sst xmlns="http://schemas.openxmlformats.org/spreadsheetml/2006/main" count="304" uniqueCount="249">
  <si>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</si>
  <si>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</si>
  <si>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</si>
  <si>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</si>
  <si>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</si>
  <si>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</si>
  <si>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</si>
  <si>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</si>
  <si>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</si>
  <si>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</si>
  <si>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</si>
  <si>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</si>
  <si>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</si>
  <si>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</si>
  <si>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</si>
  <si>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</si>
  <si>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</si>
  <si>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</si>
  <si>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</si>
  <si>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</si>
  <si>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</si>
  <si>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</si>
  <si>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</si>
  <si>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</si>
  <si>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</si>
  <si>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</si>
  <si>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</si>
  <si>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</si>
  <si>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</si>
  <si>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</si>
  <si>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</si>
  <si>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</si>
  <si>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</si>
  <si>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</si>
  <si>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</si>
  <si>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</si>
  <si>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</si>
  <si>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</si>
  <si>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</si>
  <si>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</si>
  <si>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</si>
  <si>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</si>
  <si>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</si>
  <si>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</si>
  <si>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</si>
  <si>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</si>
  <si>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</si>
  <si>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</si>
  <si>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</si>
  <si>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</si>
  <si>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</si>
  <si>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</si>
  <si>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</si>
  <si>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</si>
  <si>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</si>
  <si>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</si>
  <si>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</si>
  <si>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</si>
  <si>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</si>
  <si>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</si>
  <si>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</si>
  <si>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</si>
  <si>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</si>
  <si>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</si>
  <si>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</si>
  <si>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</si>
  <si>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</si>
  <si>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</si>
  <si>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</si>
  <si>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</si>
  <si>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</si>
  <si>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</si>
  <si>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</si>
  <si>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</si>
  <si>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</si>
  <si>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</si>
  <si>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</si>
  <si>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</si>
  <si>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</si>
  <si>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</si>
  <si>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</si>
  <si>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</si>
  <si>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</si>
  <si>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</si>
  <si>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</si>
  <si>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</si>
  <si>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</si>
  <si>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</si>
  <si>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</si>
  <si>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</si>
  <si>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</si>
  <si>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</si>
  <si>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</si>
  <si>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</si>
  <si>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</si>
  <si>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</si>
  <si>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</si>
  <si>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</si>
  <si>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</si>
  <si>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</si>
  <si>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</si>
  <si>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</si>
  <si>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</si>
  <si>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</si>
  <si>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</si>
  <si>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</si>
  <si>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</si>
  <si>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</si>
  <si>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</si>
  <si>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</si>
  <si>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</si>
  <si>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</si>
  <si>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</si>
  <si>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</si>
  <si>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</si>
  <si>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</si>
  <si>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</si>
  <si>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</si>
  <si>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</si>
  <si>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</si>
  <si>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</si>
  <si>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</si>
  <si>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</si>
  <si>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</si>
  <si>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</si>
  <si>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</si>
  <si>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</si>
  <si>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</si>
  <si>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</si>
  <si>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</si>
  <si>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</si>
  <si>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</si>
  <si>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</si>
  <si>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</si>
  <si>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</si>
  <si>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</si>
  <si>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</si>
  <si>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</si>
  <si>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</si>
  <si>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</si>
  <si>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</si>
  <si>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</si>
  <si>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</si>
  <si>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</si>
  <si>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</si>
  <si>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</si>
  <si>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</si>
  <si>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</si>
  <si>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</si>
  <si>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</si>
  <si>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</si>
  <si>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</si>
  <si>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</si>
  <si>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</si>
  <si>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</si>
  <si>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</si>
  <si>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</si>
  <si>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</si>
  <si>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</si>
  <si>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</si>
  <si>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</si>
  <si>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</si>
  <si>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</si>
  <si>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</si>
  <si>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</si>
  <si>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</si>
  <si>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</si>
  <si>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</si>
  <si>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</si>
  <si>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</si>
  <si>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</si>
  <si>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</si>
  <si>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</si>
  <si>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</si>
  <si>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</si>
  <si>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</si>
  <si>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</si>
  <si>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</si>
  <si>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</si>
  <si>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</si>
  <si>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</si>
  <si>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</si>
  <si>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</si>
  <si>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</si>
  <si>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</si>
  <si>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</si>
  <si>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</si>
  <si>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</si>
  <si>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</si>
  <si>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</si>
  <si>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</si>
  <si>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</si>
  <si>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</si>
  <si>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</si>
  <si>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</si>
  <si>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</si>
  <si>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</si>
  <si>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</si>
  <si>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</si>
  <si>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</si>
  <si>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</si>
  <si>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</si>
  <si>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</si>
  <si>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</si>
  <si>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</si>
  <si>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</si>
  <si>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</si>
  <si>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</si>
  <si>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</si>
  <si>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</si>
  <si>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</si>
  <si>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</si>
  <si>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</si>
  <si>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</si>
  <si>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</si>
  <si>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</si>
  <si>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</si>
  <si>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</si>
  <si>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</si>
  <si>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</si>
  <si>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</si>
  <si>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</si>
  <si>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</si>
  <si>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</si>
  <si>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</si>
  <si>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</si>
  <si>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</si>
  <si>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</si>
  <si>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</si>
  <si>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</si>
  <si>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</si>
  <si>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</si>
  <si>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</si>
  <si>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</si>
  <si>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</si>
  <si>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</si>
  <si>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</si>
  <si>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</si>
  <si>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</si>
  <si>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</si>
  <si>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</si>
  <si>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</si>
  <si>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</si>
  <si>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</si>
  <si>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</si>
  <si>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</si>
  <si>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</si>
  <si>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 LEÓN, GUANAJUATO (IMUVI) (a)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</si>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</sst>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4" t="s">
        <v>0</v>
      </c>
      <c r="B1" s="75"/>
      <c r="C1" s="75"/>
      <c r="D1" s="75"/>
      <c r="E1" s="75"/>
      <c r="F1" s="76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259003231</v>
      </c>
      <c r="C9" s="20">
        <f>SUM(C10:C16)</f>
        <v>223725133</v>
      </c>
      <c r="D9" s="19" t="s">
        <v>12</v>
      </c>
      <c r="E9" s="20">
        <f>SUM(E10:E18)</f>
        <v>11832512</v>
      </c>
      <c r="F9" s="20">
        <f>SUM(F10:F18)</f>
        <v>8546106</v>
      </c>
    </row>
    <row r="10" spans="1:6" x14ac:dyDescent="0.25">
      <c r="A10" s="21" t="s">
        <v>13</v>
      </c>
      <c r="B10" s="20">
        <v>2000</v>
      </c>
      <c r="C10" s="20">
        <v>2000</v>
      </c>
      <c r="D10" s="21" t="s">
        <v>14</v>
      </c>
      <c r="E10" s="20">
        <v>0</v>
      </c>
      <c r="F10" s="20">
        <v>0</v>
      </c>
    </row>
    <row r="11" spans="1:6" x14ac:dyDescent="0.25">
      <c r="A11" s="21" t="s">
        <v>15</v>
      </c>
      <c r="B11" s="20">
        <v>258907837</v>
      </c>
      <c r="C11" s="20">
        <v>223629739</v>
      </c>
      <c r="D11" s="21" t="s">
        <v>16</v>
      </c>
      <c r="E11" s="20">
        <v>7355496</v>
      </c>
      <c r="F11" s="20">
        <v>3877268</v>
      </c>
    </row>
    <row r="12" spans="1:6" x14ac:dyDescent="0.25">
      <c r="A12" s="21" t="s">
        <v>17</v>
      </c>
      <c r="B12" s="20">
        <v>0</v>
      </c>
      <c r="C12" s="20">
        <v>0</v>
      </c>
      <c r="D12" s="21" t="s">
        <v>18</v>
      </c>
      <c r="E12" s="20">
        <v>538846</v>
      </c>
      <c r="F12" s="20">
        <v>839639</v>
      </c>
    </row>
    <row r="13" spans="1:6" x14ac:dyDescent="0.25">
      <c r="A13" s="21" t="s">
        <v>19</v>
      </c>
      <c r="B13" s="20">
        <v>0</v>
      </c>
      <c r="C13" s="20">
        <v>0</v>
      </c>
      <c r="D13" s="21" t="s">
        <v>20</v>
      </c>
      <c r="E13" s="20">
        <v>0</v>
      </c>
      <c r="F13" s="20">
        <v>0</v>
      </c>
    </row>
    <row r="14" spans="1:6" x14ac:dyDescent="0.25">
      <c r="A14" s="21" t="s">
        <v>21</v>
      </c>
      <c r="B14" s="20">
        <v>0</v>
      </c>
      <c r="C14" s="20">
        <v>0</v>
      </c>
      <c r="D14" s="21" t="s">
        <v>22</v>
      </c>
      <c r="E14" s="20">
        <v>1339797</v>
      </c>
      <c r="F14" s="20">
        <v>0</v>
      </c>
    </row>
    <row r="15" spans="1:6" x14ac:dyDescent="0.25">
      <c r="A15" s="21" t="s">
        <v>23</v>
      </c>
      <c r="B15" s="20">
        <v>93394</v>
      </c>
      <c r="C15" s="20">
        <v>93394</v>
      </c>
      <c r="D15" s="21" t="s">
        <v>24</v>
      </c>
      <c r="E15" s="20">
        <v>0</v>
      </c>
      <c r="F15" s="20">
        <v>0</v>
      </c>
    </row>
    <row r="16" spans="1:6" x14ac:dyDescent="0.25">
      <c r="A16" s="21" t="s">
        <v>25</v>
      </c>
      <c r="B16" s="20">
        <v>0</v>
      </c>
      <c r="C16" s="20">
        <v>0</v>
      </c>
      <c r="D16" s="21" t="s">
        <v>26</v>
      </c>
      <c r="E16" s="20">
        <v>1059110</v>
      </c>
      <c r="F16" s="20">
        <v>2223605</v>
      </c>
    </row>
    <row r="17" spans="1:6" x14ac:dyDescent="0.25">
      <c r="A17" s="19" t="s">
        <v>27</v>
      </c>
      <c r="B17" s="20">
        <f>SUM(B18:B24)</f>
        <v>36175497</v>
      </c>
      <c r="C17" s="20">
        <f>SUM(C18:C24)</f>
        <v>17270989</v>
      </c>
      <c r="D17" s="21" t="s">
        <v>28</v>
      </c>
      <c r="E17" s="20">
        <v>0</v>
      </c>
      <c r="F17" s="20">
        <v>0</v>
      </c>
    </row>
    <row r="18" spans="1:6" x14ac:dyDescent="0.25">
      <c r="A18" s="21" t="s">
        <v>29</v>
      </c>
      <c r="B18" s="20">
        <v>0</v>
      </c>
      <c r="C18" s="20">
        <v>0</v>
      </c>
      <c r="D18" s="21" t="s">
        <v>30</v>
      </c>
      <c r="E18" s="20">
        <v>1539263</v>
      </c>
      <c r="F18" s="20">
        <v>1605594</v>
      </c>
    </row>
    <row r="19" spans="1:6" x14ac:dyDescent="0.25">
      <c r="A19" s="21" t="s">
        <v>31</v>
      </c>
      <c r="B19" s="20">
        <v>30649752</v>
      </c>
      <c r="C19" s="20">
        <v>16850821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20">
        <v>5525745</v>
      </c>
      <c r="C20" s="20">
        <v>420168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20">
        <v>0</v>
      </c>
      <c r="C21" s="20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20">
        <v>0</v>
      </c>
      <c r="C22" s="20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20">
        <v>0</v>
      </c>
      <c r="C23" s="20">
        <v>0</v>
      </c>
      <c r="D23" s="19" t="s">
        <v>40</v>
      </c>
      <c r="E23" s="20">
        <f>E24+E25</f>
        <v>0</v>
      </c>
      <c r="F23" s="20">
        <f>F24+F25</f>
        <v>0</v>
      </c>
    </row>
    <row r="24" spans="1:6" x14ac:dyDescent="0.25">
      <c r="A24" s="21" t="s">
        <v>41</v>
      </c>
      <c r="B24" s="20">
        <v>0</v>
      </c>
      <c r="C24" s="20">
        <v>0</v>
      </c>
      <c r="D24" s="21" t="s">
        <v>42</v>
      </c>
      <c r="E24" s="20">
        <v>0</v>
      </c>
      <c r="F24" s="20">
        <v>0</v>
      </c>
    </row>
    <row r="25" spans="1:6" x14ac:dyDescent="0.25">
      <c r="A25" s="19" t="s">
        <v>43</v>
      </c>
      <c r="B25" s="20">
        <f>SUM(B26:B30)</f>
        <v>6101748</v>
      </c>
      <c r="C25" s="20">
        <f>SUM(C26:C30)</f>
        <v>5461106</v>
      </c>
      <c r="D25" s="21" t="s">
        <v>44</v>
      </c>
      <c r="E25" s="20">
        <v>0</v>
      </c>
      <c r="F25" s="20">
        <v>0</v>
      </c>
    </row>
    <row r="26" spans="1:6" x14ac:dyDescent="0.25">
      <c r="A26" s="21" t="s">
        <v>45</v>
      </c>
      <c r="B26" s="20">
        <v>0</v>
      </c>
      <c r="C26" s="20">
        <v>0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20">
        <v>0</v>
      </c>
      <c r="C27" s="20">
        <v>0</v>
      </c>
      <c r="D27" s="19" t="s">
        <v>48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49</v>
      </c>
      <c r="B28" s="20">
        <v>0</v>
      </c>
      <c r="C28" s="20">
        <v>0</v>
      </c>
      <c r="D28" s="21" t="s">
        <v>50</v>
      </c>
      <c r="E28" s="20">
        <v>0</v>
      </c>
      <c r="F28" s="20">
        <v>0</v>
      </c>
    </row>
    <row r="29" spans="1:6" x14ac:dyDescent="0.25">
      <c r="A29" s="21" t="s">
        <v>51</v>
      </c>
      <c r="B29" s="20">
        <v>6101748</v>
      </c>
      <c r="C29" s="20">
        <v>5461106</v>
      </c>
      <c r="D29" s="21" t="s">
        <v>52</v>
      </c>
      <c r="E29" s="20">
        <v>0</v>
      </c>
      <c r="F29" s="20">
        <v>0</v>
      </c>
    </row>
    <row r="30" spans="1:6" x14ac:dyDescent="0.25">
      <c r="A30" s="21" t="s">
        <v>53</v>
      </c>
      <c r="B30" s="20">
        <v>0</v>
      </c>
      <c r="C30" s="20">
        <v>0</v>
      </c>
      <c r="D30" s="21" t="s">
        <v>54</v>
      </c>
      <c r="E30" s="20">
        <v>0</v>
      </c>
      <c r="F30" s="20">
        <v>0</v>
      </c>
    </row>
    <row r="31" spans="1:6" x14ac:dyDescent="0.25">
      <c r="A31" s="19" t="s">
        <v>55</v>
      </c>
      <c r="B31" s="20">
        <f>SUM(B32:B36)</f>
        <v>240292290</v>
      </c>
      <c r="C31" s="20">
        <f>SUM(C32:C36)</f>
        <v>248725180</v>
      </c>
      <c r="D31" s="19" t="s">
        <v>56</v>
      </c>
      <c r="E31" s="20">
        <f>SUM(E32:E37)</f>
        <v>18439333</v>
      </c>
      <c r="F31" s="20">
        <f>SUM(F32:F37)</f>
        <v>22097151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33611278</v>
      </c>
      <c r="C33" s="20">
        <v>35721194</v>
      </c>
      <c r="D33" s="21" t="s">
        <v>60</v>
      </c>
      <c r="E33" s="20">
        <v>18439333</v>
      </c>
      <c r="F33" s="20">
        <v>22097151</v>
      </c>
    </row>
    <row r="34" spans="1:6" ht="14.45" customHeight="1" x14ac:dyDescent="0.25">
      <c r="A34" s="21" t="s">
        <v>61</v>
      </c>
      <c r="B34" s="20">
        <v>3377873</v>
      </c>
      <c r="C34" s="20">
        <v>3074540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203303139</v>
      </c>
      <c r="C35" s="20">
        <v>209929446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-1650089</v>
      </c>
      <c r="C38" s="20">
        <f>SUM(C39:C40)</f>
        <v>-1650089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-1650089</v>
      </c>
      <c r="C39" s="20">
        <v>-1650089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539922677</v>
      </c>
      <c r="C47" s="4">
        <f>C9+C17+C25+C31+C37+C38+C41</f>
        <v>493532319</v>
      </c>
      <c r="D47" s="2" t="s">
        <v>86</v>
      </c>
      <c r="E47" s="4">
        <f>E9+E19+E23+E26+E27+E31+E38+E42</f>
        <v>30271845</v>
      </c>
      <c r="F47" s="4">
        <f>F9+F19+F23+F26+F27+F31+F38+F42</f>
        <v>30643257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20">
        <v>0</v>
      </c>
      <c r="C50" s="20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20">
        <v>220387577</v>
      </c>
      <c r="C51" s="20">
        <v>232791788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20">
        <v>46969029</v>
      </c>
      <c r="C52" s="20">
        <v>46969029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20">
        <v>25107675</v>
      </c>
      <c r="C53" s="20">
        <v>22191730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20">
        <v>4074638</v>
      </c>
      <c r="C54" s="20">
        <v>3746214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20">
        <v>-44709484</v>
      </c>
      <c r="C55" s="20">
        <v>-40910914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20">
        <v>0</v>
      </c>
      <c r="C56" s="20">
        <v>0</v>
      </c>
      <c r="D56" s="18"/>
      <c r="E56" s="22"/>
      <c r="F56" s="22"/>
    </row>
    <row r="57" spans="1:6" x14ac:dyDescent="0.25">
      <c r="A57" s="19" t="s">
        <v>102</v>
      </c>
      <c r="B57" s="20">
        <v>0</v>
      </c>
      <c r="C57" s="20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20">
        <v>0</v>
      </c>
      <c r="C58" s="20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f>E47+E57</f>
        <v>30271845</v>
      </c>
      <c r="F59" s="4">
        <f>F47+F57</f>
        <v>30643257</v>
      </c>
    </row>
    <row r="60" spans="1:6" x14ac:dyDescent="0.25">
      <c r="A60" s="3" t="s">
        <v>106</v>
      </c>
      <c r="B60" s="4">
        <f>SUM(B50:B58)</f>
        <v>251829435</v>
      </c>
      <c r="C60" s="4">
        <f>SUM(C50:C58)</f>
        <v>264787847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791752112</v>
      </c>
      <c r="C62" s="4">
        <f>SUM(C47+C60)</f>
        <v>758320166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f>SUM(E64:E66)</f>
        <v>258531590</v>
      </c>
      <c r="F63" s="20">
        <f>SUM(F64:F66)</f>
        <v>258531590</v>
      </c>
    </row>
    <row r="64" spans="1:6" x14ac:dyDescent="0.25">
      <c r="A64" s="18"/>
      <c r="B64" s="18"/>
      <c r="C64" s="18"/>
      <c r="D64" s="19" t="s">
        <v>110</v>
      </c>
      <c r="E64" s="20">
        <v>171071619</v>
      </c>
      <c r="F64" s="20">
        <v>171071619</v>
      </c>
    </row>
    <row r="65" spans="1:6" x14ac:dyDescent="0.25">
      <c r="A65" s="18"/>
      <c r="B65" s="18"/>
      <c r="C65" s="18"/>
      <c r="D65" s="23" t="s">
        <v>111</v>
      </c>
      <c r="E65" s="20">
        <v>87459971</v>
      </c>
      <c r="F65" s="20">
        <v>87459971</v>
      </c>
    </row>
    <row r="66" spans="1:6" x14ac:dyDescent="0.25">
      <c r="A66" s="18"/>
      <c r="B66" s="18"/>
      <c r="C66" s="18"/>
      <c r="D66" s="19" t="s">
        <v>112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f>SUM(E69:E73)</f>
        <v>502948677</v>
      </c>
      <c r="F68" s="20">
        <f>SUM(F69:F73)</f>
        <v>469145319</v>
      </c>
    </row>
    <row r="69" spans="1:6" x14ac:dyDescent="0.25">
      <c r="A69" s="26"/>
      <c r="B69" s="18"/>
      <c r="C69" s="18"/>
      <c r="D69" s="19" t="s">
        <v>114</v>
      </c>
      <c r="E69" s="20">
        <v>33803359</v>
      </c>
      <c r="F69" s="20">
        <v>43423888</v>
      </c>
    </row>
    <row r="70" spans="1:6" x14ac:dyDescent="0.25">
      <c r="A70" s="26"/>
      <c r="B70" s="18"/>
      <c r="C70" s="18"/>
      <c r="D70" s="19" t="s">
        <v>115</v>
      </c>
      <c r="E70" s="20">
        <v>463205486</v>
      </c>
      <c r="F70" s="20">
        <v>424043279</v>
      </c>
    </row>
    <row r="71" spans="1:6" x14ac:dyDescent="0.25">
      <c r="A71" s="26"/>
      <c r="B71" s="18"/>
      <c r="C71" s="18"/>
      <c r="D71" s="19" t="s">
        <v>116</v>
      </c>
      <c r="E71" s="20">
        <v>3005471</v>
      </c>
      <c r="F71" s="20">
        <v>3005471</v>
      </c>
    </row>
    <row r="72" spans="1:6" x14ac:dyDescent="0.25">
      <c r="A72" s="26"/>
      <c r="B72" s="18"/>
      <c r="C72" s="18"/>
      <c r="D72" s="19" t="s">
        <v>117</v>
      </c>
      <c r="E72" s="20">
        <v>4261680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-1327319</v>
      </c>
      <c r="F73" s="20">
        <v>-1327319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761480267</v>
      </c>
      <c r="F79" s="4">
        <f>F63+F68+F75</f>
        <v>727676909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791752112</v>
      </c>
      <c r="F81" s="4">
        <f>F59+F79</f>
        <v>758320166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41" orientation="landscape" horizontalDpi="1200" verticalDpi="1200" r:id="rId1"/>
  <ignoredErrors>
    <ignoredError sqref="B9:C9 E9:F9 B48:C49 B32:C32 B47 E19:F32 E34:F63 E67:F68 E66 E74:F81 C17 B12:B14 B25:C25 B18 B26:B28 B36:C38 B40:C46 B59:C62 B50 B16 B21:B24 B30 B56:B58 E13 E17 E15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79" t="s">
        <v>136</v>
      </c>
      <c r="B1" s="79"/>
      <c r="C1" s="79"/>
      <c r="D1" s="79"/>
      <c r="E1" s="79"/>
      <c r="F1" s="79"/>
      <c r="G1" s="79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77" t="s">
        <v>162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43" t="s">
        <v>216</v>
      </c>
      <c r="C7" s="78"/>
      <c r="D7" s="78"/>
      <c r="E7" s="78"/>
      <c r="F7" s="78"/>
      <c r="G7" s="78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148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1" t="s">
        <v>227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0" t="s">
        <v>216</v>
      </c>
      <c r="C7" s="78"/>
      <c r="D7" s="78"/>
      <c r="E7" s="78"/>
      <c r="F7" s="78"/>
      <c r="G7" s="78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160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4" t="s">
        <v>162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85"/>
      <c r="B6" s="87"/>
      <c r="C6" s="87"/>
      <c r="D6" s="87"/>
      <c r="E6" s="87"/>
      <c r="F6" s="87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3" t="s">
        <v>243</v>
      </c>
      <c r="B39" s="83"/>
      <c r="C39" s="83"/>
      <c r="D39" s="83"/>
      <c r="E39" s="83"/>
      <c r="F39" s="83"/>
      <c r="G39" s="83"/>
    </row>
    <row r="40" spans="1:7" x14ac:dyDescent="0.25">
      <c r="A40" s="83" t="s">
        <v>244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167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227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3" t="s">
        <v>243</v>
      </c>
      <c r="B32" s="83"/>
      <c r="C32" s="83"/>
      <c r="D32" s="83"/>
      <c r="E32" s="83"/>
      <c r="F32" s="83"/>
      <c r="G32" s="83"/>
    </row>
    <row r="33" spans="1:7" x14ac:dyDescent="0.25">
      <c r="A33" s="83" t="s">
        <v>244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0" t="s">
        <v>169</v>
      </c>
      <c r="B1" s="90"/>
      <c r="C1" s="90"/>
      <c r="D1" s="90"/>
      <c r="E1" s="90"/>
      <c r="F1" s="90"/>
    </row>
    <row r="2" spans="1:6" ht="20.100000000000001" customHeight="1" x14ac:dyDescent="0.25">
      <c r="A2" s="49" t="str">
        <f>'Formato 1'!A2</f>
        <v>INSTITUTO MUNICIPAL DE VIVIENDA DE LEÓN, GUANAJUATO (IMUVI) (a)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Carlo Mota</cp:lastModifiedBy>
  <cp:revision/>
  <cp:lastPrinted>2026-01-22T18:36:27Z</cp:lastPrinted>
  <dcterms:created xsi:type="dcterms:W3CDTF">2023-03-16T22:14:51Z</dcterms:created>
  <dcterms:modified xsi:type="dcterms:W3CDTF">2026-01-22T18:36:38Z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